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1201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24" i="1" l="1"/>
  <c r="C18" i="1"/>
  <c r="E39" i="1"/>
  <c r="E38" i="1"/>
  <c r="E36" i="1"/>
  <c r="E40" i="1"/>
  <c r="E31" i="1"/>
  <c r="E32" i="1"/>
  <c r="E33" i="1"/>
  <c r="E24" i="1"/>
  <c r="E27" i="1"/>
  <c r="E18" i="1"/>
  <c r="E21" i="1"/>
  <c r="E42" i="1"/>
  <c r="E12" i="1"/>
  <c r="E11" i="1"/>
  <c r="E19" i="1"/>
  <c r="E20" i="1"/>
  <c r="B8" i="1"/>
  <c r="B7" i="1"/>
  <c r="E7" i="1"/>
  <c r="B6" i="1"/>
  <c r="E6" i="1"/>
  <c r="E9" i="1"/>
  <c r="E8" i="1"/>
  <c r="E10" i="1"/>
  <c r="B5" i="1"/>
  <c r="E5" i="1"/>
  <c r="C15" i="1"/>
  <c r="E37" i="1"/>
  <c r="E30" i="1"/>
  <c r="E25" i="1"/>
  <c r="E26" i="1"/>
  <c r="E17" i="1"/>
  <c r="E16" i="1"/>
  <c r="E15" i="1"/>
  <c r="E43" i="1"/>
  <c r="E45" i="1"/>
</calcChain>
</file>

<file path=xl/sharedStrings.xml><?xml version="1.0" encoding="utf-8"?>
<sst xmlns="http://schemas.openxmlformats.org/spreadsheetml/2006/main" count="62" uniqueCount="49">
  <si>
    <t>house tour budget</t>
  </si>
  <si>
    <t>Performers</t>
  </si>
  <si>
    <t>Cost</t>
  </si>
  <si>
    <t>Quantity</t>
  </si>
  <si>
    <t>Details</t>
  </si>
  <si>
    <t>Total</t>
  </si>
  <si>
    <t>4 performers, 3 weeks</t>
  </si>
  <si>
    <t>Stage Manager</t>
  </si>
  <si>
    <t>1 SM, 3 weeks</t>
  </si>
  <si>
    <t>Operator</t>
  </si>
  <si>
    <t>1 Operator, 3 weeks</t>
  </si>
  <si>
    <t>PDs</t>
  </si>
  <si>
    <t>Accommodation and travel</t>
  </si>
  <si>
    <t>Subtotal</t>
  </si>
  <si>
    <t>Accommodation</t>
  </si>
  <si>
    <t>Van hire</t>
  </si>
  <si>
    <t>Fuel, parking, etc.</t>
  </si>
  <si>
    <t>Production costs</t>
  </si>
  <si>
    <t>Equipment hire</t>
  </si>
  <si>
    <t>Consumables</t>
  </si>
  <si>
    <t xml:space="preserve">Print </t>
  </si>
  <si>
    <t>Print design</t>
  </si>
  <si>
    <t>Updating existing design</t>
  </si>
  <si>
    <t>Laundry</t>
  </si>
  <si>
    <t>3 weeks' hire, LWB Sprinter</t>
  </si>
  <si>
    <t>Marketing &amp; admin</t>
  </si>
  <si>
    <t>Posters [A3, A4] and flyers [A5] + delivery to venue</t>
  </si>
  <si>
    <t>Per week touring costs</t>
  </si>
  <si>
    <t>Touring fees</t>
  </si>
  <si>
    <t>Director</t>
  </si>
  <si>
    <t>Prop and costume maintenance</t>
  </si>
  <si>
    <t>Relocation</t>
  </si>
  <si>
    <t>Accommodation / relocation where necessary</t>
  </si>
  <si>
    <t>3 days re-rehearsal</t>
  </si>
  <si>
    <t>Royalties</t>
  </si>
  <si>
    <t>as applicable</t>
  </si>
  <si>
    <t>PRS</t>
  </si>
  <si>
    <t>Venue hire</t>
  </si>
  <si>
    <t>in kind</t>
  </si>
  <si>
    <t>10% contingency</t>
  </si>
  <si>
    <t>Insurance (Public Liability)</t>
  </si>
  <si>
    <t>Producer support</t>
  </si>
  <si>
    <t>4 days for accomm booking, admin, marketing support</t>
  </si>
  <si>
    <t>Weekly hire cost</t>
  </si>
  <si>
    <t>6 people, 15 nights</t>
  </si>
  <si>
    <t>Per show cost</t>
  </si>
  <si>
    <t>based on 3 week single night tour with 5 shows per week for a show with 4 actors, 1 SM and 1 Operator</t>
  </si>
  <si>
    <t>6 people, 15 performances</t>
  </si>
  <si>
    <t>Pre-tour budget and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</si>
</sst>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3" fillId="0" borderId="0" xfId="0" applyFont="1" applyAlignment="1">
      <alignment horizontal="right"/>
    </xf>
    <xf numFmtId="44" fontId="2" fillId="0" borderId="0" xfId="0" applyNumberFormat="1" applyFont="1" applyAlignment="1">
      <alignment horizontal="right"/>
    </xf>
    <xf numFmtId="0" fontId="3" fillId="2" borderId="0" xfId="0" applyFont="1" applyFill="1"/>
    <xf numFmtId="44" fontId="3" fillId="2" borderId="0" xfId="0" applyNumberFormat="1" applyFont="1" applyFill="1"/>
    <xf numFmtId="0" fontId="2" fillId="2" borderId="0" xfId="0" applyFont="1" applyFill="1" applyAlignment="1">
      <alignment horizontal="right"/>
    </xf>
    <xf numFmtId="44" fontId="2" fillId="2" borderId="0" xfId="0" applyNumberFormat="1" applyFont="1" applyFill="1"/>
    <xf numFmtId="0" fontId="3" fillId="2" borderId="0" xfId="0" applyFont="1" applyFill="1" applyBorder="1"/>
    <xf numFmtId="0" fontId="2" fillId="2" borderId="0" xfId="0" applyFont="1" applyFill="1" applyBorder="1"/>
    <xf numFmtId="44" fontId="2" fillId="2" borderId="0" xfId="0" applyNumberFormat="1" applyFont="1" applyFill="1" applyBorder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/>
    <xf numFmtId="164" fontId="2" fillId="2" borderId="0" xfId="0" applyNumberFormat="1" applyFont="1" applyFill="1" applyBorder="1"/>
    <xf numFmtId="164" fontId="3" fillId="0" borderId="0" xfId="0" applyNumberFormat="1" applyFont="1"/>
    <xf numFmtId="164" fontId="3" fillId="2" borderId="0" xfId="0" applyNumberFormat="1" applyFont="1" applyFill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27.85546875" style="2" bestFit="1" customWidth="1"/>
    <col min="2" max="2" width="7.5703125" style="30" bestFit="1" customWidth="1"/>
    <col min="3" max="3" width="8.5703125" style="2" bestFit="1" customWidth="1"/>
    <col min="4" max="4" width="44.42578125" style="2" bestFit="1" customWidth="1"/>
    <col min="5" max="5" width="11.28515625" style="1" bestFit="1" customWidth="1"/>
    <col min="6" max="6" width="9.140625" style="2"/>
    <col min="7" max="7" width="26.85546875" style="2" bestFit="1" customWidth="1"/>
    <col min="8" max="8" width="16.140625" style="2" customWidth="1"/>
    <col min="9" max="16384" width="9.140625" style="2"/>
  </cols>
  <sheetData>
    <row r="1" spans="1:7" ht="15.75" x14ac:dyDescent="0.25">
      <c r="A1" s="25" t="s">
        <v>0</v>
      </c>
      <c r="B1" s="25"/>
      <c r="C1" s="25"/>
      <c r="D1" s="23" t="s">
        <v>46</v>
      </c>
    </row>
    <row r="2" spans="1:7" ht="15.75" x14ac:dyDescent="0.25">
      <c r="A2" s="24"/>
      <c r="B2" s="24"/>
      <c r="C2" s="24"/>
      <c r="D2" s="23"/>
    </row>
    <row r="3" spans="1:7" x14ac:dyDescent="0.2">
      <c r="A3" s="3"/>
      <c r="B3" s="26" t="s">
        <v>2</v>
      </c>
      <c r="C3" s="4" t="s">
        <v>3</v>
      </c>
      <c r="D3" s="4" t="s">
        <v>4</v>
      </c>
      <c r="E3" s="5" t="s">
        <v>5</v>
      </c>
    </row>
    <row r="4" spans="1:7" x14ac:dyDescent="0.2">
      <c r="A4" s="6" t="s">
        <v>48</v>
      </c>
      <c r="B4" s="27"/>
      <c r="C4" s="6"/>
      <c r="D4" s="6"/>
      <c r="E4" s="7"/>
    </row>
    <row r="5" spans="1:7" x14ac:dyDescent="0.2">
      <c r="A5" s="8" t="s">
        <v>1</v>
      </c>
      <c r="B5" s="28">
        <f>450/5*3</f>
        <v>270</v>
      </c>
      <c r="C5" s="8">
        <v>4</v>
      </c>
      <c r="D5" s="8" t="s">
        <v>33</v>
      </c>
      <c r="E5" s="9">
        <f>B5*C5</f>
        <v>1080</v>
      </c>
    </row>
    <row r="6" spans="1:7" x14ac:dyDescent="0.2">
      <c r="A6" s="8" t="s">
        <v>29</v>
      </c>
      <c r="B6" s="28">
        <f>500/5*3</f>
        <v>300</v>
      </c>
      <c r="C6" s="8">
        <v>1</v>
      </c>
      <c r="D6" s="8" t="s">
        <v>33</v>
      </c>
      <c r="E6" s="9">
        <f t="shared" ref="E6:E9" si="0">B6*C6</f>
        <v>300</v>
      </c>
    </row>
    <row r="7" spans="1:7" x14ac:dyDescent="0.2">
      <c r="A7" s="8" t="s">
        <v>7</v>
      </c>
      <c r="B7" s="28">
        <f t="shared" ref="B7" si="1">500/5*3</f>
        <v>300</v>
      </c>
      <c r="C7" s="8">
        <v>1</v>
      </c>
      <c r="D7" s="8" t="s">
        <v>33</v>
      </c>
      <c r="E7" s="9">
        <f t="shared" si="0"/>
        <v>300</v>
      </c>
    </row>
    <row r="8" spans="1:7" x14ac:dyDescent="0.2">
      <c r="A8" s="8" t="s">
        <v>9</v>
      </c>
      <c r="B8" s="28">
        <f>450/5*3</f>
        <v>270</v>
      </c>
      <c r="C8" s="8">
        <v>1</v>
      </c>
      <c r="D8" s="8" t="s">
        <v>33</v>
      </c>
      <c r="E8" s="9">
        <f t="shared" si="0"/>
        <v>270</v>
      </c>
    </row>
    <row r="9" spans="1:7" x14ac:dyDescent="0.2">
      <c r="A9" s="8" t="s">
        <v>31</v>
      </c>
      <c r="B9" s="28">
        <v>40</v>
      </c>
      <c r="C9" s="8">
        <v>3</v>
      </c>
      <c r="D9" s="8" t="s">
        <v>32</v>
      </c>
      <c r="E9" s="9">
        <f t="shared" si="0"/>
        <v>120</v>
      </c>
    </row>
    <row r="10" spans="1:7" x14ac:dyDescent="0.2">
      <c r="A10" s="8" t="s">
        <v>30</v>
      </c>
      <c r="B10" s="28">
        <v>300</v>
      </c>
      <c r="C10" s="8">
        <v>1</v>
      </c>
      <c r="D10" s="8"/>
      <c r="E10" s="9">
        <f>B10*C10</f>
        <v>300</v>
      </c>
    </row>
    <row r="11" spans="1:7" x14ac:dyDescent="0.2">
      <c r="A11" s="8" t="s">
        <v>37</v>
      </c>
      <c r="B11" s="28"/>
      <c r="C11" s="8"/>
      <c r="D11" s="8" t="s">
        <v>38</v>
      </c>
      <c r="E11" s="9">
        <f>B11*C11</f>
        <v>0</v>
      </c>
    </row>
    <row r="12" spans="1:7" x14ac:dyDescent="0.2">
      <c r="A12" s="8"/>
      <c r="B12" s="28"/>
      <c r="C12" s="8"/>
      <c r="D12" s="10" t="s">
        <v>13</v>
      </c>
      <c r="E12" s="7">
        <f>SUM(E5:E11)</f>
        <v>2370</v>
      </c>
    </row>
    <row r="13" spans="1:7" x14ac:dyDescent="0.2">
      <c r="A13" s="20"/>
      <c r="B13" s="29"/>
      <c r="C13" s="21"/>
      <c r="D13" s="21"/>
      <c r="E13" s="22"/>
    </row>
    <row r="14" spans="1:7" x14ac:dyDescent="0.2">
      <c r="A14" s="11" t="s">
        <v>28</v>
      </c>
    </row>
    <row r="15" spans="1:7" x14ac:dyDescent="0.2">
      <c r="A15" s="2" t="s">
        <v>1</v>
      </c>
      <c r="B15" s="30">
        <v>450</v>
      </c>
      <c r="C15" s="2">
        <f>4*3</f>
        <v>12</v>
      </c>
      <c r="D15" s="2" t="s">
        <v>6</v>
      </c>
      <c r="E15" s="1">
        <f>B15*C15</f>
        <v>5400</v>
      </c>
      <c r="G15" s="1"/>
    </row>
    <row r="16" spans="1:7" x14ac:dyDescent="0.2">
      <c r="A16" s="2" t="s">
        <v>7</v>
      </c>
      <c r="B16" s="30">
        <v>500</v>
      </c>
      <c r="C16" s="2">
        <v>3</v>
      </c>
      <c r="D16" s="2" t="s">
        <v>8</v>
      </c>
      <c r="E16" s="1">
        <f>B16*C16</f>
        <v>1500</v>
      </c>
      <c r="G16" s="1"/>
    </row>
    <row r="17" spans="1:7" x14ac:dyDescent="0.2">
      <c r="A17" s="2" t="s">
        <v>9</v>
      </c>
      <c r="B17" s="30">
        <v>450</v>
      </c>
      <c r="C17" s="2">
        <v>3</v>
      </c>
      <c r="D17" s="2" t="s">
        <v>10</v>
      </c>
      <c r="E17" s="1">
        <f>B17*C17</f>
        <v>1350</v>
      </c>
      <c r="G17" s="1"/>
    </row>
    <row r="18" spans="1:7" x14ac:dyDescent="0.2">
      <c r="A18" s="2" t="s">
        <v>11</v>
      </c>
      <c r="B18" s="30">
        <v>20</v>
      </c>
      <c r="C18" s="2">
        <f>15*6</f>
        <v>90</v>
      </c>
      <c r="D18" s="2" t="s">
        <v>47</v>
      </c>
      <c r="E18" s="1">
        <f>B18*C18</f>
        <v>1800</v>
      </c>
    </row>
    <row r="19" spans="1:7" x14ac:dyDescent="0.2">
      <c r="A19" s="2" t="s">
        <v>34</v>
      </c>
      <c r="D19" s="2" t="s">
        <v>35</v>
      </c>
      <c r="E19" s="1">
        <f t="shared" ref="E19:E20" si="2">B19*C19</f>
        <v>0</v>
      </c>
    </row>
    <row r="20" spans="1:7" x14ac:dyDescent="0.2">
      <c r="A20" s="2" t="s">
        <v>36</v>
      </c>
      <c r="D20" s="2" t="s">
        <v>35</v>
      </c>
      <c r="E20" s="1">
        <f t="shared" si="2"/>
        <v>0</v>
      </c>
    </row>
    <row r="21" spans="1:7" x14ac:dyDescent="0.2">
      <c r="D21" s="12" t="s">
        <v>13</v>
      </c>
      <c r="E21" s="13">
        <f>SUM(E15:E20)</f>
        <v>10050</v>
      </c>
    </row>
    <row r="22" spans="1:7" x14ac:dyDescent="0.2">
      <c r="A22" s="16"/>
      <c r="B22" s="31"/>
      <c r="C22" s="16"/>
      <c r="D22" s="18"/>
      <c r="E22" s="19"/>
    </row>
    <row r="23" spans="1:7" x14ac:dyDescent="0.2">
      <c r="A23" s="11" t="s">
        <v>12</v>
      </c>
    </row>
    <row r="24" spans="1:7" x14ac:dyDescent="0.2">
      <c r="A24" s="2" t="s">
        <v>14</v>
      </c>
      <c r="B24" s="30">
        <v>45</v>
      </c>
      <c r="C24" s="2">
        <f>6*15</f>
        <v>90</v>
      </c>
      <c r="D24" s="2" t="s">
        <v>44</v>
      </c>
      <c r="E24" s="1">
        <f>B24*C24</f>
        <v>4050</v>
      </c>
    </row>
    <row r="25" spans="1:7" x14ac:dyDescent="0.2">
      <c r="A25" s="2" t="s">
        <v>15</v>
      </c>
      <c r="B25" s="30">
        <v>400</v>
      </c>
      <c r="C25" s="2">
        <v>3</v>
      </c>
      <c r="D25" s="2" t="s">
        <v>24</v>
      </c>
      <c r="E25" s="1">
        <f t="shared" ref="E25:E26" si="3">B25*C25</f>
        <v>1200</v>
      </c>
    </row>
    <row r="26" spans="1:7" x14ac:dyDescent="0.2">
      <c r="A26" s="2" t="s">
        <v>16</v>
      </c>
      <c r="B26" s="30">
        <v>200</v>
      </c>
      <c r="C26" s="2">
        <v>3</v>
      </c>
      <c r="E26" s="1">
        <f t="shared" si="3"/>
        <v>600</v>
      </c>
    </row>
    <row r="27" spans="1:7" x14ac:dyDescent="0.2">
      <c r="D27" s="12" t="s">
        <v>13</v>
      </c>
      <c r="E27" s="13">
        <f>SUM(E24:E26)</f>
        <v>5850</v>
      </c>
    </row>
    <row r="28" spans="1:7" x14ac:dyDescent="0.2">
      <c r="A28" s="16"/>
      <c r="B28" s="31"/>
      <c r="C28" s="16"/>
      <c r="D28" s="18"/>
      <c r="E28" s="19"/>
    </row>
    <row r="29" spans="1:7" x14ac:dyDescent="0.2">
      <c r="A29" s="11" t="s">
        <v>17</v>
      </c>
    </row>
    <row r="30" spans="1:7" x14ac:dyDescent="0.2">
      <c r="A30" s="2" t="s">
        <v>18</v>
      </c>
      <c r="B30" s="30">
        <v>100</v>
      </c>
      <c r="C30" s="2">
        <v>3</v>
      </c>
      <c r="D30" s="2" t="s">
        <v>43</v>
      </c>
      <c r="E30" s="1">
        <f>B30*C30</f>
        <v>300</v>
      </c>
    </row>
    <row r="31" spans="1:7" x14ac:dyDescent="0.2">
      <c r="A31" s="2" t="s">
        <v>19</v>
      </c>
      <c r="B31" s="30">
        <v>10</v>
      </c>
      <c r="C31" s="2">
        <v>15</v>
      </c>
      <c r="D31" s="2" t="s">
        <v>45</v>
      </c>
      <c r="E31" s="1">
        <f>B31*C31</f>
        <v>150</v>
      </c>
    </row>
    <row r="32" spans="1:7" x14ac:dyDescent="0.2">
      <c r="A32" s="2" t="s">
        <v>23</v>
      </c>
      <c r="B32" s="30">
        <v>10</v>
      </c>
      <c r="C32" s="2">
        <v>15</v>
      </c>
      <c r="D32" s="2" t="s">
        <v>45</v>
      </c>
      <c r="E32" s="1">
        <f>B32*C32</f>
        <v>150</v>
      </c>
    </row>
    <row r="33" spans="1:8" x14ac:dyDescent="0.2">
      <c r="D33" s="12" t="s">
        <v>13</v>
      </c>
      <c r="E33" s="13">
        <f>SUM(E30:E32)</f>
        <v>600</v>
      </c>
    </row>
    <row r="34" spans="1:8" x14ac:dyDescent="0.2">
      <c r="A34" s="16"/>
      <c r="B34" s="31"/>
      <c r="C34" s="16"/>
      <c r="D34" s="16"/>
      <c r="E34" s="17"/>
    </row>
    <row r="35" spans="1:8" x14ac:dyDescent="0.2">
      <c r="A35" s="11" t="s">
        <v>25</v>
      </c>
    </row>
    <row r="36" spans="1:8" x14ac:dyDescent="0.2">
      <c r="A36" s="2" t="s">
        <v>20</v>
      </c>
      <c r="B36" s="30">
        <v>70</v>
      </c>
      <c r="C36" s="2">
        <v>15</v>
      </c>
      <c r="D36" s="2" t="s">
        <v>26</v>
      </c>
      <c r="E36" s="1">
        <f>B36*C36</f>
        <v>1050</v>
      </c>
    </row>
    <row r="37" spans="1:8" x14ac:dyDescent="0.2">
      <c r="A37" s="2" t="s">
        <v>21</v>
      </c>
      <c r="B37" s="30">
        <v>100</v>
      </c>
      <c r="C37" s="2">
        <v>1</v>
      </c>
      <c r="D37" s="2" t="s">
        <v>22</v>
      </c>
      <c r="E37" s="1">
        <f>B37*C37</f>
        <v>100</v>
      </c>
    </row>
    <row r="38" spans="1:8" x14ac:dyDescent="0.2">
      <c r="A38" s="2" t="s">
        <v>41</v>
      </c>
      <c r="B38" s="30">
        <v>100</v>
      </c>
      <c r="C38" s="2">
        <v>4</v>
      </c>
      <c r="D38" s="2" t="s">
        <v>42</v>
      </c>
      <c r="E38" s="1">
        <f>B38*C38</f>
        <v>400</v>
      </c>
    </row>
    <row r="39" spans="1:8" x14ac:dyDescent="0.2">
      <c r="A39" s="2" t="s">
        <v>40</v>
      </c>
      <c r="B39" s="30">
        <v>150</v>
      </c>
      <c r="C39" s="2">
        <v>1</v>
      </c>
      <c r="E39" s="1">
        <f>B39*C39</f>
        <v>150</v>
      </c>
    </row>
    <row r="40" spans="1:8" x14ac:dyDescent="0.2">
      <c r="D40" s="12" t="s">
        <v>13</v>
      </c>
      <c r="E40" s="13">
        <f>SUM(E36:E38)</f>
        <v>1550</v>
      </c>
    </row>
    <row r="41" spans="1:8" x14ac:dyDescent="0.2">
      <c r="A41" s="16"/>
      <c r="B41" s="31"/>
      <c r="C41" s="16"/>
      <c r="D41" s="16"/>
      <c r="E41" s="17"/>
    </row>
    <row r="42" spans="1:8" x14ac:dyDescent="0.2">
      <c r="D42" s="12" t="s">
        <v>39</v>
      </c>
      <c r="E42" s="13">
        <f>(E40+E33+E27+E21+E12)*0.1</f>
        <v>2042</v>
      </c>
      <c r="G42" s="12"/>
      <c r="H42" s="13"/>
    </row>
    <row r="43" spans="1:8" s="14" customFormat="1" x14ac:dyDescent="0.2">
      <c r="B43" s="32"/>
      <c r="D43" s="12" t="s">
        <v>5</v>
      </c>
      <c r="E43" s="15">
        <f>E42+E40+E33+E27+E21+E12</f>
        <v>22462</v>
      </c>
      <c r="G43" s="12"/>
      <c r="H43" s="15"/>
    </row>
    <row r="44" spans="1:8" x14ac:dyDescent="0.2">
      <c r="A44" s="16"/>
      <c r="B44" s="31"/>
      <c r="C44" s="16"/>
      <c r="D44" s="16"/>
      <c r="E44" s="17"/>
      <c r="H44" s="1"/>
    </row>
    <row r="45" spans="1:8" x14ac:dyDescent="0.2">
      <c r="D45" s="12" t="s">
        <v>27</v>
      </c>
      <c r="E45" s="13">
        <f>E43/3</f>
        <v>7487.333333333333</v>
      </c>
      <c r="G45" s="12"/>
      <c r="H45" s="13"/>
    </row>
    <row r="46" spans="1:8" x14ac:dyDescent="0.2">
      <c r="D46" s="12"/>
      <c r="E46" s="13"/>
      <c r="G46" s="12"/>
      <c r="H46" s="13"/>
    </row>
  </sheetData>
  <mergeCells count="1">
    <mergeCell ref="A1:C1"/>
  </mergeCells>
  <pageMargins left="0.23622047244094491" right="0.2362204724409449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Williams</dc:creator>
  <cp:lastModifiedBy>Heather Rose</cp:lastModifiedBy>
  <cp:lastPrinted>2015-03-24T10:39:14Z</cp:lastPrinted>
  <dcterms:created xsi:type="dcterms:W3CDTF">2014-09-02T08:07:22Z</dcterms:created>
  <dcterms:modified xsi:type="dcterms:W3CDTF">2015-09-10T10:07:37Z</dcterms:modified>
</cp:coreProperties>
</file>